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5 AIGÜES\Questionari_Indicadors\2016\"/>
    </mc:Choice>
  </mc:AlternateContent>
  <workbookProtection workbookPassword="C6DC" lockStructure="1"/>
  <bookViews>
    <workbookView xWindow="0" yWindow="0" windowWidth="25200" windowHeight="13275" tabRatio="614"/>
  </bookViews>
  <sheets>
    <sheet name="Aigua" sheetId="7" r:id="rId1"/>
  </sheets>
  <calcPr calcId="152511"/>
</workbook>
</file>

<file path=xl/calcChain.xml><?xml version="1.0" encoding="utf-8"?>
<calcChain xmlns="http://schemas.openxmlformats.org/spreadsheetml/2006/main">
  <c r="R54" i="7" l="1"/>
  <c r="T67" i="7" l="1"/>
  <c r="T68" i="7"/>
  <c r="T69" i="7"/>
  <c r="S69" i="7"/>
  <c r="S68" i="7"/>
  <c r="S67" i="7"/>
  <c r="T55" i="7"/>
  <c r="T56" i="7"/>
  <c r="T57" i="7"/>
  <c r="T58" i="7"/>
  <c r="T54" i="7"/>
  <c r="S54" i="7"/>
  <c r="T18" i="7"/>
  <c r="S18" i="7"/>
  <c r="T16" i="7"/>
  <c r="J16" i="7"/>
  <c r="K16" i="7"/>
  <c r="L16" i="7"/>
  <c r="M16" i="7"/>
  <c r="N16" i="7"/>
  <c r="O16" i="7"/>
  <c r="P16" i="7"/>
  <c r="Q16" i="7"/>
  <c r="R16" i="7"/>
  <c r="S16" i="7"/>
  <c r="I16" i="7"/>
  <c r="R69" i="7"/>
  <c r="R68" i="7"/>
  <c r="R58" i="7"/>
  <c r="R57" i="7"/>
  <c r="R56" i="7"/>
  <c r="R55" i="7"/>
  <c r="S58" i="7"/>
  <c r="S57" i="7"/>
  <c r="S56" i="7"/>
  <c r="S55" i="7"/>
</calcChain>
</file>

<file path=xl/sharedStrings.xml><?xml version="1.0" encoding="utf-8"?>
<sst xmlns="http://schemas.openxmlformats.org/spreadsheetml/2006/main" count="57" uniqueCount="17">
  <si>
    <t>-</t>
  </si>
  <si>
    <t>Referència</t>
  </si>
  <si>
    <t>Bona</t>
  </si>
  <si>
    <t>Passable</t>
  </si>
  <si>
    <t>Dolenta</t>
  </si>
  <si>
    <t>Molt dolenta</t>
  </si>
  <si>
    <t>Excel·lent</t>
  </si>
  <si>
    <t>Les aigües superficials</t>
  </si>
  <si>
    <t>........................</t>
  </si>
  <si>
    <t>L'aigua al Principat d'Andorra</t>
  </si>
  <si>
    <t>Regular</t>
  </si>
  <si>
    <t>Dolenta o molt dolenta</t>
  </si>
  <si>
    <t>Excel·lent o bona</t>
  </si>
  <si>
    <t>Qualitat físico-química de les aigües superficials (%) - 3 categories</t>
  </si>
  <si>
    <t>Qualitat físico-química de les aigües superficials (%) - 5 categories</t>
  </si>
  <si>
    <t>Qualitat físico-química de les aigües superficials (nº) - 5 categories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</si>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</sst>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i/>
      <sz val="8"/>
      <name val="Garamond"/>
      <family val="1"/>
    </font>
    <font>
      <b/>
      <sz val="14"/>
      <name val="Garamond"/>
      <family val="1"/>
    </font>
    <font>
      <b/>
      <i/>
      <sz val="8"/>
      <name val="Garamond"/>
      <family val="1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gray125">
        <bgColor indexed="22"/>
      </patternFill>
    </fill>
    <fill>
      <patternFill patternType="lightGray">
        <bgColor indexed="5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" fontId="9" fillId="0" borderId="0" applyNumberFormat="0" applyAlignment="0">
      <alignment vertical="center"/>
    </xf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3" fillId="3" borderId="2" xfId="0" applyFont="1" applyFill="1" applyBorder="1"/>
    <xf numFmtId="0" fontId="3" fillId="4" borderId="3" xfId="0" applyFont="1" applyFill="1" applyBorder="1" applyAlignment="1">
      <alignment vertical="center"/>
    </xf>
    <xf numFmtId="164" fontId="4" fillId="0" borderId="0" xfId="0" applyNumberFormat="1" applyFont="1"/>
    <xf numFmtId="164" fontId="4" fillId="2" borderId="1" xfId="0" applyNumberFormat="1" applyFont="1" applyFill="1" applyBorder="1"/>
    <xf numFmtId="0" fontId="7" fillId="4" borderId="3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165" fontId="4" fillId="0" borderId="0" xfId="0" applyNumberFormat="1" applyFont="1"/>
    <xf numFmtId="164" fontId="0" fillId="0" borderId="0" xfId="0" applyNumberFormat="1"/>
    <xf numFmtId="9" fontId="4" fillId="0" borderId="0" xfId="2" applyFont="1"/>
    <xf numFmtId="164" fontId="4" fillId="0" borderId="0" xfId="0" applyNumberFormat="1" applyFont="1" applyFill="1"/>
    <xf numFmtId="164" fontId="0" fillId="0" borderId="0" xfId="0" applyNumberFormat="1" applyFill="1"/>
    <xf numFmtId="0" fontId="4" fillId="0" borderId="0" xfId="0" applyFont="1" applyFill="1"/>
  </cellXfs>
  <cellStyles count="3">
    <cellStyle name="Nivell_01" xfId="1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Aigua!$A$67</c:f>
              <c:strCache>
                <c:ptCount val="1"/>
                <c:pt idx="0">
                  <c:v>Excel·lent o 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Aigua!$H$65:$T$65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Aigua!$H$67:$T$67</c:f>
              <c:numCache>
                <c:formatCode>0.0</c:formatCode>
                <c:ptCount val="13"/>
                <c:pt idx="0">
                  <c:v>38</c:v>
                </c:pt>
                <c:pt idx="1">
                  <c:v>38.1</c:v>
                </c:pt>
                <c:pt idx="2">
                  <c:v>54.6</c:v>
                </c:pt>
                <c:pt idx="3">
                  <c:v>66.7</c:v>
                </c:pt>
                <c:pt idx="4">
                  <c:v>66.599999999999994</c:v>
                </c:pt>
                <c:pt idx="5">
                  <c:v>55.3</c:v>
                </c:pt>
                <c:pt idx="6" formatCode="General">
                  <c:v>69.7</c:v>
                </c:pt>
                <c:pt idx="7">
                  <c:v>81.099999999999994</c:v>
                </c:pt>
                <c:pt idx="8" formatCode="General">
                  <c:v>78.900000000000006</c:v>
                </c:pt>
                <c:pt idx="9">
                  <c:v>70.270270270270274</c:v>
                </c:pt>
                <c:pt idx="10">
                  <c:v>72</c:v>
                </c:pt>
                <c:pt idx="11">
                  <c:v>81.081081081081095</c:v>
                </c:pt>
                <c:pt idx="12">
                  <c:v>86.486486486486484</c:v>
                </c:pt>
              </c:numCache>
            </c:numRef>
          </c:val>
        </c:ser>
        <c:ser>
          <c:idx val="1"/>
          <c:order val="1"/>
          <c:tx>
            <c:strRef>
              <c:f>Aigua!$A$68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2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Aigua!$H$65:$T$65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Aigua!$H$68:$T$68</c:f>
              <c:numCache>
                <c:formatCode>0.0</c:formatCode>
                <c:ptCount val="13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18.899999999999999</c:v>
                </c:pt>
                <c:pt idx="8" formatCode="General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</c:numCache>
            </c:numRef>
          </c:val>
        </c:ser>
        <c:ser>
          <c:idx val="2"/>
          <c:order val="2"/>
          <c:tx>
            <c:strRef>
              <c:f>Aigua!$A$69</c:f>
              <c:strCache>
                <c:ptCount val="1"/>
                <c:pt idx="0">
                  <c:v>Dolenta o 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3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Aigua!$H$65:$T$65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Aigua!$H$69:$T$69</c:f>
              <c:numCache>
                <c:formatCode>0.0</c:formatCode>
                <c:ptCount val="13"/>
                <c:pt idx="0">
                  <c:v>33.299999999999997</c:v>
                </c:pt>
                <c:pt idx="1">
                  <c:v>33.299999999999997</c:v>
                </c:pt>
                <c:pt idx="2">
                  <c:v>27.3</c:v>
                </c:pt>
                <c:pt idx="3">
                  <c:v>12.1</c:v>
                </c:pt>
                <c:pt idx="4">
                  <c:v>2.8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47216"/>
        <c:axId val="364336968"/>
      </c:areaChart>
      <c:catAx>
        <c:axId val="21934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64336968"/>
        <c:crosses val="autoZero"/>
        <c:auto val="1"/>
        <c:lblAlgn val="ctr"/>
        <c:lblOffset val="100"/>
        <c:noMultiLvlLbl val="0"/>
      </c:catAx>
      <c:valAx>
        <c:axId val="364336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1934721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Consum domèstic relatiu a la població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84432"/>
        <c:axId val="364337752"/>
      </c:barChart>
      <c:lineChart>
        <c:grouping val="standard"/>
        <c:varyColors val="0"/>
        <c:ser>
          <c:idx val="0"/>
          <c:order val="0"/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5"/>
          <c:order val="5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ser>
          <c:idx val="6"/>
          <c:order val="6"/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84432"/>
        <c:axId val="364337752"/>
      </c:lineChart>
      <c:catAx>
        <c:axId val="22128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364337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4337752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l./hab./dia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2212844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Despesa hídrica i consum domèstic
del Principat d'Andorra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Aigua!#REF!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1"/>
          <c:tx>
            <c:v>Aigua!#REF!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Aigua!#REF!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3"/>
          <c:tx>
            <c:v>Aigua!#REF!</c:v>
          </c:tx>
          <c:spPr>
            <a:solidFill>
              <a:srgbClr val="00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4"/>
          <c:tx>
            <c:v>Aigua!#REF!</c:v>
          </c:tx>
          <c:spPr>
            <a:solidFill>
              <a:srgbClr val="008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5"/>
          <c:tx>
            <c:v>Aigua!#REF!</c:v>
          </c:tx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6"/>
          <c:tx>
            <c:v>Aigua!#REF!</c:v>
          </c:tx>
          <c:spPr>
            <a:solidFill>
              <a:srgbClr val="0033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Aigua!#REF!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338536"/>
        <c:axId val="364338928"/>
      </c:barChart>
      <c:lineChart>
        <c:grouping val="standard"/>
        <c:varyColors val="0"/>
        <c:ser>
          <c:idx val="7"/>
          <c:order val="7"/>
          <c:tx>
            <c:v>Aigua!#REF!</c:v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val>
            <c:numRef>
              <c:f>Aigua!#REF!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39320"/>
        <c:axId val="364339712"/>
      </c:lineChart>
      <c:catAx>
        <c:axId val="36433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36433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4338928"/>
        <c:scaling>
          <c:orientation val="minMax"/>
          <c:max val="8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m3 per any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364338536"/>
        <c:crosses val="autoZero"/>
        <c:crossBetween val="between"/>
        <c:majorUnit val="10000000"/>
      </c:valAx>
      <c:catAx>
        <c:axId val="3643393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4339712"/>
        <c:crosses val="autoZero"/>
        <c:auto val="1"/>
        <c:lblAlgn val="ctr"/>
        <c:lblOffset val="100"/>
        <c:noMultiLvlLbl val="0"/>
      </c:catAx>
      <c:valAx>
        <c:axId val="36433971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3643393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Qualitat de les aigües superficials
del Principat d'Andorra</a:t>
            </a:r>
          </a:p>
        </c:rich>
      </c:tx>
      <c:layout>
        <c:manualLayout>
          <c:xMode val="edge"/>
          <c:yMode val="edge"/>
          <c:x val="5.6369785794813977E-3"/>
          <c:y val="1.0548523206751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92108229988726E-2"/>
          <c:y val="0.14556992016482101"/>
          <c:w val="0.89627959413754232"/>
          <c:h val="0.76582436260623232"/>
        </c:manualLayout>
      </c:layout>
      <c:areaChart>
        <c:grouping val="percentStacked"/>
        <c:varyColors val="0"/>
        <c:ser>
          <c:idx val="0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Aigua!$H$9:$S$9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Aigua!$H$54:$T$54</c:f>
              <c:numCache>
                <c:formatCode>0.0</c:formatCode>
                <c:ptCount val="13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</c:numCache>
            </c:numRef>
          </c:val>
        </c:ser>
        <c:ser>
          <c:idx val="1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innerShdw blurRad="114300">
                <a:schemeClr val="accent2"/>
              </a:innerShdw>
            </a:effectLst>
          </c:spPr>
          <c:cat>
            <c:numRef>
              <c:f>Aigua!$H$9:$S$9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Aigua!$H$55:$T$55</c:f>
              <c:numCache>
                <c:formatCode>0.0</c:formatCode>
                <c:ptCount val="13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</c:numCache>
            </c:numRef>
          </c:val>
        </c:ser>
        <c:ser>
          <c:idx val="2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innerShdw blurRad="114300">
                <a:schemeClr val="accent3"/>
              </a:innerShdw>
            </a:effectLst>
          </c:spPr>
          <c:cat>
            <c:numRef>
              <c:f>Aigua!$H$9:$S$9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Aigua!$H$56:$T$56</c:f>
              <c:numCache>
                <c:formatCode>0.0</c:formatCode>
                <c:ptCount val="13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</c:numCache>
            </c:numRef>
          </c:val>
        </c:ser>
        <c:ser>
          <c:idx val="3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innerShdw blurRad="114300">
                <a:schemeClr val="accent4"/>
              </a:innerShdw>
            </a:effectLst>
          </c:spPr>
          <c:cat>
            <c:numRef>
              <c:f>Aigua!$H$9:$S$9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Aigua!$H$57:$T$57</c:f>
              <c:numCache>
                <c:formatCode>0.0</c:formatCode>
                <c:ptCount val="13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</c:numCache>
            </c:numRef>
          </c:val>
        </c:ser>
        <c:ser>
          <c:idx val="4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innerShdw blurRad="114300">
                <a:schemeClr val="accent5"/>
              </a:innerShdw>
            </a:effectLst>
          </c:spPr>
          <c:cat>
            <c:numRef>
              <c:f>Aigua!$H$9:$S$9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Aigua!$H$58:$T$58</c:f>
              <c:numCache>
                <c:formatCode>0.0</c:formatCode>
                <c:ptCount val="13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40496"/>
        <c:axId val="344836824"/>
      </c:areaChart>
      <c:catAx>
        <c:axId val="3643404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44836824"/>
        <c:crosses val="autoZero"/>
        <c:auto val="1"/>
        <c:lblAlgn val="ctr"/>
        <c:lblOffset val="100"/>
        <c:noMultiLvlLbl val="0"/>
      </c:catAx>
      <c:valAx>
        <c:axId val="3448368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Estacions</a:t>
                </a:r>
              </a:p>
            </c:rich>
          </c:tx>
          <c:layout>
            <c:manualLayout>
              <c:xMode val="edge"/>
              <c:yMode val="edge"/>
              <c:x val="7.8917700112739568E-3"/>
              <c:y val="0.47679413491035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6434049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976966298842223"/>
          <c:y val="4.7679324894514784E-2"/>
          <c:w val="0.38086385333707035"/>
          <c:h val="4.7468686667331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 sz="1600"/>
              <a:t>Evolució de la qualitat de les aigües superficials (nº</a:t>
            </a:r>
            <a:r>
              <a:rPr lang="ca-ES" sz="1600" baseline="0"/>
              <a:t> estacions)</a:t>
            </a:r>
            <a:endParaRPr lang="ca-E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Aigua!$A$11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Aigua!$I$9:$T$9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Aigua!$I$11:$T$11</c:f>
              <c:numCache>
                <c:formatCode>General</c:formatCode>
                <c:ptCount val="12"/>
                <c:pt idx="0">
                  <c:v>3</c:v>
                </c:pt>
                <c:pt idx="1">
                  <c:v>13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</c:ser>
        <c:ser>
          <c:idx val="2"/>
          <c:order val="1"/>
          <c:tx>
            <c:strRef>
              <c:f>Aigua!$A$12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Aigua!$I$9:$T$9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Aigua!$I$12:$T$12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</c:numCache>
            </c:numRef>
          </c:val>
        </c:ser>
        <c:ser>
          <c:idx val="3"/>
          <c:order val="2"/>
          <c:tx>
            <c:strRef>
              <c:f>Aigua!$A$13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Aigua!$I$9:$T$9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Aigua!$I$13:$T$13</c:f>
              <c:numCache>
                <c:formatCode>General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ser>
          <c:idx val="4"/>
          <c:order val="3"/>
          <c:tx>
            <c:strRef>
              <c:f>Aigua!$A$14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Aigua!$I$9:$T$9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Aigua!$I$14:$T$14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er>
          <c:idx val="5"/>
          <c:order val="4"/>
          <c:tx>
            <c:strRef>
              <c:f>Aigua!$A$15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Aigua!$I$9:$T$9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Aigua!$I$15:$T$15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44839960"/>
        <c:axId val="344840352"/>
      </c:barChart>
      <c:catAx>
        <c:axId val="344839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44840352"/>
        <c:crosses val="autoZero"/>
        <c:auto val="1"/>
        <c:lblAlgn val="ctr"/>
        <c:lblOffset val="100"/>
        <c:noMultiLvlLbl val="0"/>
      </c:catAx>
      <c:valAx>
        <c:axId val="3448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448399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la qualitat de les aigües superficials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Aigua!$A$54</c:f>
              <c:strCache>
                <c:ptCount val="1"/>
                <c:pt idx="0">
                  <c:v>Excel·lent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5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Aigua!$H$54:$T$54</c:f>
              <c:numCache>
                <c:formatCode>0.0</c:formatCode>
                <c:ptCount val="13"/>
                <c:pt idx="0">
                  <c:v>19</c:v>
                </c:pt>
                <c:pt idx="1">
                  <c:v>14.3</c:v>
                </c:pt>
                <c:pt idx="2">
                  <c:v>39.4</c:v>
                </c:pt>
                <c:pt idx="3">
                  <c:v>9.1</c:v>
                </c:pt>
                <c:pt idx="4">
                  <c:v>19.399999999999999</c:v>
                </c:pt>
                <c:pt idx="5">
                  <c:v>13.2</c:v>
                </c:pt>
                <c:pt idx="6">
                  <c:v>24.2</c:v>
                </c:pt>
                <c:pt idx="7">
                  <c:v>27.027027027027028</c:v>
                </c:pt>
                <c:pt idx="8">
                  <c:v>23.7</c:v>
                </c:pt>
                <c:pt idx="9">
                  <c:v>0</c:v>
                </c:pt>
                <c:pt idx="10">
                  <c:v>18.918918918918919</c:v>
                </c:pt>
                <c:pt idx="11">
                  <c:v>32.432432432432435</c:v>
                </c:pt>
                <c:pt idx="12">
                  <c:v>18.918918918918919</c:v>
                </c:pt>
              </c:numCache>
            </c:numRef>
          </c:val>
        </c:ser>
        <c:ser>
          <c:idx val="2"/>
          <c:order val="1"/>
          <c:tx>
            <c:strRef>
              <c:f>Aigua!$A$55</c:f>
              <c:strCache>
                <c:ptCount val="1"/>
                <c:pt idx="0">
                  <c:v>Bona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Aigua!$H$55:$T$55</c:f>
              <c:numCache>
                <c:formatCode>0.0</c:formatCode>
                <c:ptCount val="13"/>
                <c:pt idx="0">
                  <c:v>19</c:v>
                </c:pt>
                <c:pt idx="1">
                  <c:v>23.8</c:v>
                </c:pt>
                <c:pt idx="2">
                  <c:v>15.2</c:v>
                </c:pt>
                <c:pt idx="3">
                  <c:v>57.6</c:v>
                </c:pt>
                <c:pt idx="4">
                  <c:v>47.2</c:v>
                </c:pt>
                <c:pt idx="5">
                  <c:v>42.1</c:v>
                </c:pt>
                <c:pt idx="6">
                  <c:v>45.5</c:v>
                </c:pt>
                <c:pt idx="7">
                  <c:v>54.054054054054056</c:v>
                </c:pt>
                <c:pt idx="8">
                  <c:v>55.3</c:v>
                </c:pt>
                <c:pt idx="9">
                  <c:v>70.270270270270274</c:v>
                </c:pt>
                <c:pt idx="10">
                  <c:v>51.351351351351347</c:v>
                </c:pt>
                <c:pt idx="11">
                  <c:v>48.648648648648653</c:v>
                </c:pt>
                <c:pt idx="12">
                  <c:v>67.567567567567565</c:v>
                </c:pt>
              </c:numCache>
            </c:numRef>
          </c:val>
        </c:ser>
        <c:ser>
          <c:idx val="3"/>
          <c:order val="2"/>
          <c:tx>
            <c:strRef>
              <c:f>Aigua!$A$56</c:f>
              <c:strCache>
                <c:ptCount val="1"/>
                <c:pt idx="0">
                  <c:v>Passable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Aigua!$H$56:$T$56</c:f>
              <c:numCache>
                <c:formatCode>0.0</c:formatCode>
                <c:ptCount val="13"/>
                <c:pt idx="0">
                  <c:v>28.6</c:v>
                </c:pt>
                <c:pt idx="1">
                  <c:v>28.6</c:v>
                </c:pt>
                <c:pt idx="2">
                  <c:v>18.2</c:v>
                </c:pt>
                <c:pt idx="3">
                  <c:v>21.2</c:v>
                </c:pt>
                <c:pt idx="4">
                  <c:v>30.6</c:v>
                </c:pt>
                <c:pt idx="5">
                  <c:v>39.5</c:v>
                </c:pt>
                <c:pt idx="6">
                  <c:v>27.3</c:v>
                </c:pt>
                <c:pt idx="7">
                  <c:v>18.918918918918919</c:v>
                </c:pt>
                <c:pt idx="8">
                  <c:v>21.1</c:v>
                </c:pt>
                <c:pt idx="9">
                  <c:v>29.72972972972973</c:v>
                </c:pt>
                <c:pt idx="10">
                  <c:v>27.027027027027028</c:v>
                </c:pt>
                <c:pt idx="11">
                  <c:v>13.513513513513514</c:v>
                </c:pt>
                <c:pt idx="12">
                  <c:v>8.1081081081081088</c:v>
                </c:pt>
              </c:numCache>
            </c:numRef>
          </c:val>
        </c:ser>
        <c:ser>
          <c:idx val="4"/>
          <c:order val="3"/>
          <c:tx>
            <c:strRef>
              <c:f>Aigua!$A$57</c:f>
              <c:strCache>
                <c:ptCount val="1"/>
                <c:pt idx="0">
                  <c:v>Dolenta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Aigua!$H$57:$T$57</c:f>
              <c:numCache>
                <c:formatCode>0.0</c:formatCode>
                <c:ptCount val="13"/>
                <c:pt idx="0">
                  <c:v>9.5</c:v>
                </c:pt>
                <c:pt idx="1">
                  <c:v>19</c:v>
                </c:pt>
                <c:pt idx="2">
                  <c:v>9.1</c:v>
                </c:pt>
                <c:pt idx="3">
                  <c:v>9.1</c:v>
                </c:pt>
                <c:pt idx="4">
                  <c:v>0</c:v>
                </c:pt>
                <c:pt idx="5">
                  <c:v>5.3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2.7027027027027026</c:v>
                </c:pt>
                <c:pt idx="11">
                  <c:v>5.4054054054054053</c:v>
                </c:pt>
                <c:pt idx="12">
                  <c:v>2.7027027027027026</c:v>
                </c:pt>
              </c:numCache>
            </c:numRef>
          </c:val>
        </c:ser>
        <c:ser>
          <c:idx val="5"/>
          <c:order val="4"/>
          <c:tx>
            <c:strRef>
              <c:f>Aigua!$A$58</c:f>
              <c:strCache>
                <c:ptCount val="1"/>
                <c:pt idx="0">
                  <c:v>Molt dolenta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Aigua!$H$9:$T$9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Aigua!$H$58:$T$58</c:f>
              <c:numCache>
                <c:formatCode>0.0</c:formatCode>
                <c:ptCount val="13"/>
                <c:pt idx="0">
                  <c:v>23.8</c:v>
                </c:pt>
                <c:pt idx="1">
                  <c:v>14.3</c:v>
                </c:pt>
                <c:pt idx="2">
                  <c:v>18.2</c:v>
                </c:pt>
                <c:pt idx="3">
                  <c:v>3</c:v>
                </c:pt>
                <c:pt idx="4">
                  <c:v>2.8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2.7027027027027026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32710944"/>
        <c:axId val="432717608"/>
      </c:barChart>
      <c:catAx>
        <c:axId val="432710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2717608"/>
        <c:crosses val="autoZero"/>
        <c:auto val="1"/>
        <c:lblAlgn val="ctr"/>
        <c:lblOffset val="100"/>
        <c:noMultiLvlLbl val="0"/>
      </c:catAx>
      <c:valAx>
        <c:axId val="43271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3271094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19050</xdr:rowOff>
    </xdr:from>
    <xdr:to>
      <xdr:col>4</xdr:col>
      <xdr:colOff>685800</xdr:colOff>
      <xdr:row>70</xdr:row>
      <xdr:rowOff>4552950</xdr:rowOff>
    </xdr:to>
    <xdr:graphicFrame macro="">
      <xdr:nvGraphicFramePr>
        <xdr:cNvPr id="72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742950</xdr:colOff>
      <xdr:row>71</xdr:row>
      <xdr:rowOff>0</xdr:rowOff>
    </xdr:to>
    <xdr:graphicFrame macro="">
      <xdr:nvGraphicFramePr>
        <xdr:cNvPr id="727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71</xdr:row>
      <xdr:rowOff>0</xdr:rowOff>
    </xdr:from>
    <xdr:to>
      <xdr:col>4</xdr:col>
      <xdr:colOff>676275</xdr:colOff>
      <xdr:row>71</xdr:row>
      <xdr:rowOff>0</xdr:rowOff>
    </xdr:to>
    <xdr:graphicFrame macro="">
      <xdr:nvGraphicFramePr>
        <xdr:cNvPr id="7279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59</xdr:row>
      <xdr:rowOff>38100</xdr:rowOff>
    </xdr:from>
    <xdr:to>
      <xdr:col>4</xdr:col>
      <xdr:colOff>695325</xdr:colOff>
      <xdr:row>59</xdr:row>
      <xdr:rowOff>4552950</xdr:rowOff>
    </xdr:to>
    <xdr:graphicFrame macro="">
      <xdr:nvGraphicFramePr>
        <xdr:cNvPr id="728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114300</xdr:rowOff>
    </xdr:from>
    <xdr:to>
      <xdr:col>1</xdr:col>
      <xdr:colOff>2438400</xdr:colOff>
      <xdr:row>4</xdr:row>
      <xdr:rowOff>47625</xdr:rowOff>
    </xdr:to>
    <xdr:pic>
      <xdr:nvPicPr>
        <xdr:cNvPr id="7281" name="Picture 8" descr="Govern d'Andorra i Medi Ambien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3133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231321</xdr:colOff>
      <xdr:row>17</xdr:row>
      <xdr:rowOff>108857</xdr:rowOff>
    </xdr:from>
    <xdr:to>
      <xdr:col>18</xdr:col>
      <xdr:colOff>204107</xdr:colOff>
      <xdr:row>45</xdr:row>
      <xdr:rowOff>54429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18</xdr:row>
      <xdr:rowOff>68037</xdr:rowOff>
    </xdr:from>
    <xdr:to>
      <xdr:col>4</xdr:col>
      <xdr:colOff>81643</xdr:colOff>
      <xdr:row>45</xdr:row>
      <xdr:rowOff>40823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74"/>
  <sheetViews>
    <sheetView tabSelected="1" topLeftCell="A70" zoomScale="70" workbookViewId="0">
      <selection activeCell="K60" sqref="K60"/>
    </sheetView>
  </sheetViews>
  <sheetFormatPr baseColWidth="10" defaultRowHeight="12.75" x14ac:dyDescent="0.2"/>
  <cols>
    <col min="2" max="3" width="46.85546875" customWidth="1"/>
  </cols>
  <sheetData>
    <row r="6" spans="1:20" s="7" customFormat="1" ht="25.5" customHeight="1" thickBot="1" x14ac:dyDescent="0.25">
      <c r="A6" s="10" t="s">
        <v>9</v>
      </c>
      <c r="D6" s="14"/>
      <c r="E6" s="12"/>
      <c r="G6" s="14"/>
    </row>
    <row r="7" spans="1:20" s="6" customFormat="1" ht="16.5" thickBot="1" x14ac:dyDescent="0.3">
      <c r="A7" s="6" t="s">
        <v>7</v>
      </c>
      <c r="D7" s="15"/>
      <c r="E7" s="13"/>
      <c r="G7" s="15"/>
    </row>
    <row r="8" spans="1:20" s="1" customFormat="1" x14ac:dyDescent="0.2">
      <c r="D8" s="11"/>
      <c r="E8" s="5"/>
      <c r="F8" s="4"/>
      <c r="G8" s="11"/>
    </row>
    <row r="9" spans="1:20" s="1" customFormat="1" x14ac:dyDescent="0.2">
      <c r="D9" s="11"/>
      <c r="E9" s="5"/>
      <c r="F9" s="2" t="s">
        <v>1</v>
      </c>
      <c r="G9" s="11"/>
      <c r="H9" s="3">
        <v>2004</v>
      </c>
      <c r="I9" s="3">
        <v>2005</v>
      </c>
      <c r="J9" s="3">
        <v>2006</v>
      </c>
      <c r="K9" s="3">
        <v>2007</v>
      </c>
      <c r="L9" s="3">
        <v>2008</v>
      </c>
      <c r="M9" s="3">
        <v>2009</v>
      </c>
      <c r="N9" s="3">
        <v>2010</v>
      </c>
      <c r="O9" s="3">
        <v>2011</v>
      </c>
      <c r="P9" s="3">
        <v>2012</v>
      </c>
      <c r="Q9" s="3">
        <v>2013</v>
      </c>
      <c r="R9" s="3">
        <v>2014</v>
      </c>
      <c r="S9" s="3">
        <v>2015</v>
      </c>
      <c r="T9" s="3">
        <v>2016</v>
      </c>
    </row>
    <row r="10" spans="1:20" s="1" customFormat="1" x14ac:dyDescent="0.2">
      <c r="A10" s="3" t="s">
        <v>15</v>
      </c>
      <c r="D10" s="11"/>
      <c r="E10" s="5"/>
      <c r="F10" s="2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s="1" customFormat="1" x14ac:dyDescent="0.2">
      <c r="A11" s="1" t="s">
        <v>6</v>
      </c>
      <c r="D11" s="11" t="s">
        <v>8</v>
      </c>
      <c r="E11" s="5" t="s">
        <v>0</v>
      </c>
      <c r="F11" s="2">
        <v>28</v>
      </c>
      <c r="G11" s="11"/>
      <c r="H11" s="3"/>
      <c r="I11" s="1">
        <v>3</v>
      </c>
      <c r="J11" s="1">
        <v>13</v>
      </c>
      <c r="K11" s="1">
        <v>3</v>
      </c>
      <c r="L11" s="1">
        <v>7</v>
      </c>
      <c r="M11" s="1">
        <v>5</v>
      </c>
      <c r="N11" s="1">
        <v>8</v>
      </c>
      <c r="O11" s="1">
        <v>10</v>
      </c>
      <c r="P11" s="1">
        <v>9</v>
      </c>
      <c r="Q11" s="1">
        <v>0</v>
      </c>
      <c r="R11" s="1">
        <v>7</v>
      </c>
      <c r="S11" s="1">
        <v>12</v>
      </c>
      <c r="T11" s="1">
        <v>7</v>
      </c>
    </row>
    <row r="12" spans="1:20" s="1" customFormat="1" x14ac:dyDescent="0.2">
      <c r="A12" s="1" t="s">
        <v>2</v>
      </c>
      <c r="D12" s="11" t="s">
        <v>8</v>
      </c>
      <c r="E12" s="5" t="s">
        <v>0</v>
      </c>
      <c r="F12" s="2">
        <v>9</v>
      </c>
      <c r="G12" s="11"/>
      <c r="H12" s="3"/>
      <c r="I12" s="1">
        <v>5</v>
      </c>
      <c r="J12" s="1">
        <v>5</v>
      </c>
      <c r="K12" s="1">
        <v>19</v>
      </c>
      <c r="L12" s="1">
        <v>17</v>
      </c>
      <c r="M12" s="1">
        <v>16</v>
      </c>
      <c r="N12" s="1">
        <v>15</v>
      </c>
      <c r="O12" s="1">
        <v>20</v>
      </c>
      <c r="P12" s="1">
        <v>21</v>
      </c>
      <c r="Q12" s="1">
        <v>26</v>
      </c>
      <c r="R12" s="1">
        <v>20</v>
      </c>
      <c r="S12" s="1">
        <v>18</v>
      </c>
      <c r="T12" s="1">
        <v>25</v>
      </c>
    </row>
    <row r="13" spans="1:20" s="1" customFormat="1" x14ac:dyDescent="0.2">
      <c r="A13" s="1" t="s">
        <v>3</v>
      </c>
      <c r="D13" s="11" t="s">
        <v>8</v>
      </c>
      <c r="E13" s="5" t="s">
        <v>0</v>
      </c>
      <c r="F13" s="2"/>
      <c r="G13" s="11"/>
      <c r="H13" s="3"/>
      <c r="I13" s="1">
        <v>6</v>
      </c>
      <c r="J13" s="1">
        <v>6</v>
      </c>
      <c r="K13" s="1">
        <v>7</v>
      </c>
      <c r="L13" s="1">
        <v>11</v>
      </c>
      <c r="M13" s="1">
        <v>15</v>
      </c>
      <c r="N13" s="1">
        <v>9</v>
      </c>
      <c r="O13" s="1">
        <v>7</v>
      </c>
      <c r="P13" s="1">
        <v>8</v>
      </c>
      <c r="Q13" s="1">
        <v>11</v>
      </c>
      <c r="R13" s="1">
        <v>9</v>
      </c>
      <c r="S13" s="1">
        <v>5</v>
      </c>
      <c r="T13" s="1">
        <v>3</v>
      </c>
    </row>
    <row r="14" spans="1:20" s="1" customFormat="1" x14ac:dyDescent="0.2">
      <c r="A14" s="1" t="s">
        <v>4</v>
      </c>
      <c r="D14" s="11" t="s">
        <v>8</v>
      </c>
      <c r="E14" s="5" t="s">
        <v>0</v>
      </c>
      <c r="F14" s="2"/>
      <c r="G14" s="11"/>
      <c r="H14" s="3"/>
      <c r="I14" s="1">
        <v>4</v>
      </c>
      <c r="J14" s="1">
        <v>3</v>
      </c>
      <c r="K14" s="1">
        <v>3</v>
      </c>
      <c r="L14" s="1">
        <v>0</v>
      </c>
      <c r="M14" s="1">
        <v>2</v>
      </c>
      <c r="N14" s="1">
        <v>1</v>
      </c>
      <c r="O14" s="1">
        <v>0</v>
      </c>
      <c r="P14" s="1">
        <v>0</v>
      </c>
      <c r="Q14" s="1">
        <v>0</v>
      </c>
      <c r="R14" s="1">
        <v>1</v>
      </c>
      <c r="S14" s="1">
        <v>2</v>
      </c>
      <c r="T14" s="1">
        <v>1</v>
      </c>
    </row>
    <row r="15" spans="1:20" s="1" customFormat="1" x14ac:dyDescent="0.2">
      <c r="A15" s="1" t="s">
        <v>5</v>
      </c>
      <c r="D15" s="11" t="s">
        <v>8</v>
      </c>
      <c r="E15" s="5" t="s">
        <v>0</v>
      </c>
      <c r="F15" s="2"/>
      <c r="G15" s="11"/>
      <c r="H15" s="3"/>
      <c r="I15" s="1">
        <v>3</v>
      </c>
      <c r="J15" s="1">
        <v>6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</row>
    <row r="16" spans="1:20" s="1" customFormat="1" x14ac:dyDescent="0.2">
      <c r="D16" s="11"/>
      <c r="E16" s="5"/>
      <c r="F16" s="2"/>
      <c r="G16" s="11" t="s">
        <v>16</v>
      </c>
      <c r="H16" s="3"/>
      <c r="I16" s="3">
        <f t="shared" ref="I16:T16" si="0">SUM(I11:I15)</f>
        <v>21</v>
      </c>
      <c r="J16" s="3">
        <f t="shared" si="0"/>
        <v>33</v>
      </c>
      <c r="K16" s="3">
        <f t="shared" si="0"/>
        <v>33</v>
      </c>
      <c r="L16" s="3">
        <f t="shared" si="0"/>
        <v>36</v>
      </c>
      <c r="M16" s="3">
        <f t="shared" si="0"/>
        <v>38</v>
      </c>
      <c r="N16" s="3">
        <f t="shared" si="0"/>
        <v>33</v>
      </c>
      <c r="O16" s="3">
        <f t="shared" si="0"/>
        <v>37</v>
      </c>
      <c r="P16" s="3">
        <f t="shared" si="0"/>
        <v>38</v>
      </c>
      <c r="Q16" s="3">
        <f t="shared" si="0"/>
        <v>37</v>
      </c>
      <c r="R16" s="3">
        <f t="shared" si="0"/>
        <v>37</v>
      </c>
      <c r="S16" s="3">
        <f t="shared" si="0"/>
        <v>37</v>
      </c>
      <c r="T16" s="3">
        <f t="shared" si="0"/>
        <v>37</v>
      </c>
    </row>
    <row r="17" spans="4:20" s="1" customFormat="1" x14ac:dyDescent="0.2">
      <c r="D17" s="11"/>
      <c r="E17" s="5"/>
      <c r="F17" s="2"/>
      <c r="G17" s="11"/>
      <c r="H17" s="3"/>
    </row>
    <row r="18" spans="4:20" s="1" customFormat="1" x14ac:dyDescent="0.2">
      <c r="D18" s="11"/>
      <c r="E18" s="5"/>
      <c r="F18" s="2"/>
      <c r="G18" s="11"/>
      <c r="H18" s="3"/>
      <c r="S18" s="24">
        <f>(S11+S12)/S16</f>
        <v>0.81081081081081086</v>
      </c>
      <c r="T18" s="24">
        <f>(T11+T12)/T16</f>
        <v>0.86486486486486491</v>
      </c>
    </row>
    <row r="19" spans="4:20" s="1" customFormat="1" x14ac:dyDescent="0.2">
      <c r="D19" s="11"/>
      <c r="E19" s="5"/>
      <c r="F19" s="2"/>
      <c r="G19" s="11"/>
      <c r="H19" s="3"/>
    </row>
    <row r="20" spans="4:20" s="1" customFormat="1" x14ac:dyDescent="0.2">
      <c r="D20" s="11"/>
      <c r="E20" s="5"/>
      <c r="F20" s="2"/>
      <c r="G20" s="11"/>
      <c r="H20" s="3"/>
    </row>
    <row r="21" spans="4:20" s="1" customFormat="1" x14ac:dyDescent="0.2">
      <c r="D21" s="11"/>
      <c r="E21" s="5"/>
      <c r="F21" s="2"/>
      <c r="G21" s="11"/>
      <c r="H21" s="3"/>
    </row>
    <row r="22" spans="4:20" s="1" customFormat="1" x14ac:dyDescent="0.2">
      <c r="D22" s="11"/>
      <c r="E22" s="5"/>
      <c r="F22" s="2"/>
      <c r="G22" s="11"/>
      <c r="H22" s="3"/>
    </row>
    <row r="23" spans="4:20" s="1" customFormat="1" x14ac:dyDescent="0.2">
      <c r="D23" s="11"/>
      <c r="E23" s="5"/>
      <c r="F23" s="2"/>
      <c r="G23" s="11"/>
      <c r="H23" s="3"/>
    </row>
    <row r="24" spans="4:20" s="1" customFormat="1" x14ac:dyDescent="0.2">
      <c r="D24" s="11"/>
      <c r="E24" s="5"/>
      <c r="F24" s="2"/>
      <c r="G24" s="1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4:20" s="1" customFormat="1" x14ac:dyDescent="0.2">
      <c r="D25" s="11"/>
      <c r="E25" s="5"/>
      <c r="F25" s="2"/>
      <c r="G25" s="1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4:20" s="1" customFormat="1" x14ac:dyDescent="0.2">
      <c r="D26" s="11"/>
      <c r="E26" s="5"/>
      <c r="F26" s="2"/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4:20" s="1" customFormat="1" x14ac:dyDescent="0.2">
      <c r="D27" s="11"/>
      <c r="E27" s="5"/>
      <c r="F27" s="2"/>
      <c r="G27" s="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4:20" s="1" customFormat="1" x14ac:dyDescent="0.2">
      <c r="D28" s="11"/>
      <c r="E28" s="5"/>
      <c r="F28" s="2"/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4:20" s="1" customFormat="1" x14ac:dyDescent="0.2">
      <c r="D29" s="11"/>
      <c r="E29" s="5"/>
      <c r="F29" s="2"/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4:20" s="1" customFormat="1" x14ac:dyDescent="0.2">
      <c r="D30" s="11"/>
      <c r="E30" s="5"/>
      <c r="F30" s="2"/>
      <c r="G30" s="1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4:20" s="1" customFormat="1" x14ac:dyDescent="0.2">
      <c r="D31" s="11"/>
      <c r="E31" s="5"/>
      <c r="F31" s="2"/>
      <c r="G31" s="1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4:20" s="1" customFormat="1" x14ac:dyDescent="0.2">
      <c r="D32" s="11"/>
      <c r="E32" s="5"/>
      <c r="F32" s="2"/>
      <c r="G32" s="1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4:19" s="1" customFormat="1" x14ac:dyDescent="0.2">
      <c r="D33" s="11"/>
      <c r="E33" s="5"/>
      <c r="F33" s="2"/>
      <c r="G33" s="1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4:19" s="1" customFormat="1" x14ac:dyDescent="0.2">
      <c r="D34" s="11"/>
      <c r="E34" s="5"/>
      <c r="F34" s="2"/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s="1" customFormat="1" x14ac:dyDescent="0.2">
      <c r="D35" s="11"/>
      <c r="E35" s="5"/>
      <c r="F35" s="2"/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s="1" customFormat="1" x14ac:dyDescent="0.2">
      <c r="D36" s="11"/>
      <c r="E36" s="5"/>
      <c r="F36" s="2"/>
      <c r="G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s="1" customFormat="1" x14ac:dyDescent="0.2">
      <c r="D37" s="11"/>
      <c r="E37" s="5"/>
      <c r="F37" s="2"/>
      <c r="G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4:19" s="1" customFormat="1" x14ac:dyDescent="0.2">
      <c r="D38" s="11"/>
      <c r="E38" s="5"/>
      <c r="F38" s="2"/>
      <c r="G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4:19" s="1" customFormat="1" x14ac:dyDescent="0.2">
      <c r="D39" s="11"/>
      <c r="E39" s="5"/>
      <c r="F39" s="2"/>
      <c r="G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4:19" s="1" customFormat="1" x14ac:dyDescent="0.2">
      <c r="D40" s="11"/>
      <c r="E40" s="5"/>
      <c r="F40" s="2"/>
      <c r="G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4:19" s="1" customFormat="1" x14ac:dyDescent="0.2">
      <c r="D41" s="11"/>
      <c r="E41" s="5"/>
      <c r="F41" s="2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4:19" s="1" customFormat="1" x14ac:dyDescent="0.2">
      <c r="D42" s="11"/>
      <c r="E42" s="5"/>
      <c r="F42" s="2"/>
      <c r="G42" s="1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4:19" s="1" customFormat="1" x14ac:dyDescent="0.2">
      <c r="D43" s="11"/>
      <c r="E43" s="5"/>
      <c r="F43" s="2"/>
      <c r="G43" s="1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4:19" s="1" customFormat="1" x14ac:dyDescent="0.2">
      <c r="D44" s="11"/>
      <c r="E44" s="5"/>
      <c r="F44" s="2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4:19" s="1" customFormat="1" x14ac:dyDescent="0.2">
      <c r="D45" s="11"/>
      <c r="E45" s="5"/>
      <c r="F45" s="2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4:19" s="1" customFormat="1" x14ac:dyDescent="0.2">
      <c r="D46" s="11"/>
      <c r="E46" s="5"/>
      <c r="F46" s="2"/>
      <c r="G46" s="1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4:19" s="1" customFormat="1" x14ac:dyDescent="0.2">
      <c r="D47" s="11"/>
      <c r="E47" s="5"/>
      <c r="F47" s="2"/>
      <c r="G47" s="1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4:19" s="1" customFormat="1" x14ac:dyDescent="0.2">
      <c r="D48" s="11"/>
      <c r="E48" s="5"/>
      <c r="F48" s="2"/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3" s="1" customFormat="1" x14ac:dyDescent="0.2">
      <c r="D49" s="11"/>
      <c r="E49" s="5"/>
      <c r="F49" s="2"/>
      <c r="G49" s="1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3" s="1" customFormat="1" x14ac:dyDescent="0.2">
      <c r="D50" s="11"/>
      <c r="E50" s="5"/>
      <c r="F50" s="2"/>
      <c r="G50" s="1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23" s="1" customFormat="1" x14ac:dyDescent="0.2">
      <c r="D51" s="11"/>
      <c r="E51" s="5"/>
      <c r="F51" s="2"/>
      <c r="G51" s="1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23" s="1" customFormat="1" x14ac:dyDescent="0.2">
      <c r="D52" s="11"/>
      <c r="E52" s="5"/>
      <c r="F52" s="2"/>
      <c r="G52" s="1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23" s="1" customFormat="1" x14ac:dyDescent="0.2">
      <c r="A53" s="3" t="s">
        <v>14</v>
      </c>
      <c r="D53" s="11"/>
      <c r="E53" s="5"/>
      <c r="F53" s="4"/>
      <c r="G53" s="11"/>
      <c r="R53"/>
      <c r="S53"/>
      <c r="T53"/>
      <c r="U53"/>
      <c r="V53"/>
      <c r="W53"/>
    </row>
    <row r="54" spans="1:23" s="1" customFormat="1" x14ac:dyDescent="0.2">
      <c r="A54" s="1" t="s">
        <v>6</v>
      </c>
      <c r="D54" s="11" t="s">
        <v>8</v>
      </c>
      <c r="E54" s="5" t="s">
        <v>0</v>
      </c>
      <c r="F54" s="9">
        <v>75</v>
      </c>
      <c r="G54" s="11" t="s">
        <v>8</v>
      </c>
      <c r="H54" s="8">
        <v>19</v>
      </c>
      <c r="I54" s="8">
        <v>14.3</v>
      </c>
      <c r="J54" s="8">
        <v>39.4</v>
      </c>
      <c r="K54" s="8">
        <v>9.1</v>
      </c>
      <c r="L54" s="8">
        <v>19.399999999999999</v>
      </c>
      <c r="M54" s="8">
        <v>13.2</v>
      </c>
      <c r="N54" s="8">
        <v>24.2</v>
      </c>
      <c r="O54" s="8">
        <v>27.027027027027028</v>
      </c>
      <c r="P54" s="8">
        <v>23.7</v>
      </c>
      <c r="Q54" s="8">
        <v>0</v>
      </c>
      <c r="R54" s="26">
        <f>7/37*100</f>
        <v>18.918918918918919</v>
      </c>
      <c r="S54" s="23">
        <f>12/37*100</f>
        <v>32.432432432432435</v>
      </c>
      <c r="T54" s="23">
        <f>T11/37*100</f>
        <v>18.918918918918919</v>
      </c>
      <c r="U54"/>
      <c r="V54"/>
      <c r="W54"/>
    </row>
    <row r="55" spans="1:23" s="1" customFormat="1" x14ac:dyDescent="0.2">
      <c r="A55" s="1" t="s">
        <v>2</v>
      </c>
      <c r="D55" s="11" t="s">
        <v>8</v>
      </c>
      <c r="E55" s="5" t="s">
        <v>0</v>
      </c>
      <c r="F55" s="9">
        <v>25</v>
      </c>
      <c r="G55" s="11" t="s">
        <v>8</v>
      </c>
      <c r="H55" s="8">
        <v>19</v>
      </c>
      <c r="I55" s="8">
        <v>23.8</v>
      </c>
      <c r="J55" s="8">
        <v>15.2</v>
      </c>
      <c r="K55" s="8">
        <v>57.6</v>
      </c>
      <c r="L55" s="8">
        <v>47.2</v>
      </c>
      <c r="M55" s="8">
        <v>42.1</v>
      </c>
      <c r="N55" s="8">
        <v>45.5</v>
      </c>
      <c r="O55" s="8">
        <v>54.054054054054056</v>
      </c>
      <c r="P55" s="8">
        <v>55.3</v>
      </c>
      <c r="Q55" s="8">
        <v>70.270270270270274</v>
      </c>
      <c r="R55" s="26">
        <f>19/37*100</f>
        <v>51.351351351351347</v>
      </c>
      <c r="S55" s="23">
        <f>18/37*100</f>
        <v>48.648648648648653</v>
      </c>
      <c r="T55" s="23">
        <f>T12/37*100</f>
        <v>67.567567567567565</v>
      </c>
    </row>
    <row r="56" spans="1:23" s="1" customFormat="1" x14ac:dyDescent="0.2">
      <c r="A56" s="1" t="s">
        <v>3</v>
      </c>
      <c r="D56" s="11" t="s">
        <v>8</v>
      </c>
      <c r="E56" s="5" t="s">
        <v>0</v>
      </c>
      <c r="F56" s="9">
        <v>0</v>
      </c>
      <c r="G56" s="11" t="s">
        <v>8</v>
      </c>
      <c r="H56" s="8">
        <v>28.6</v>
      </c>
      <c r="I56" s="8">
        <v>28.6</v>
      </c>
      <c r="J56" s="8">
        <v>18.2</v>
      </c>
      <c r="K56" s="8">
        <v>21.2</v>
      </c>
      <c r="L56" s="8">
        <v>30.6</v>
      </c>
      <c r="M56" s="8">
        <v>39.5</v>
      </c>
      <c r="N56" s="8">
        <v>27.3</v>
      </c>
      <c r="O56" s="8">
        <v>18.918918918918919</v>
      </c>
      <c r="P56" s="8">
        <v>21.1</v>
      </c>
      <c r="Q56" s="8">
        <v>29.72972972972973</v>
      </c>
      <c r="R56" s="26">
        <f>10/37*100</f>
        <v>27.027027027027028</v>
      </c>
      <c r="S56" s="23">
        <f>5/37*100</f>
        <v>13.513513513513514</v>
      </c>
      <c r="T56" s="23">
        <f>T13/37*100</f>
        <v>8.1081081081081088</v>
      </c>
      <c r="U56" s="22"/>
      <c r="V56" s="22"/>
      <c r="W56" s="22"/>
    </row>
    <row r="57" spans="1:23" s="1" customFormat="1" x14ac:dyDescent="0.2">
      <c r="A57" s="1" t="s">
        <v>4</v>
      </c>
      <c r="D57" s="11" t="s">
        <v>8</v>
      </c>
      <c r="E57" s="5" t="s">
        <v>0</v>
      </c>
      <c r="F57" s="9">
        <v>0</v>
      </c>
      <c r="G57" s="11" t="s">
        <v>8</v>
      </c>
      <c r="H57" s="8">
        <v>9.5</v>
      </c>
      <c r="I57" s="8">
        <v>19</v>
      </c>
      <c r="J57" s="8">
        <v>9.1</v>
      </c>
      <c r="K57" s="8">
        <v>9.1</v>
      </c>
      <c r="L57" s="8">
        <v>0</v>
      </c>
      <c r="M57" s="8">
        <v>5.3</v>
      </c>
      <c r="N57" s="8">
        <v>3</v>
      </c>
      <c r="O57" s="8">
        <v>0</v>
      </c>
      <c r="P57" s="8">
        <v>0</v>
      </c>
      <c r="Q57" s="8">
        <v>0</v>
      </c>
      <c r="R57" s="26">
        <f>1/37*100</f>
        <v>2.7027027027027026</v>
      </c>
      <c r="S57" s="23">
        <f>2/37*100</f>
        <v>5.4054054054054053</v>
      </c>
      <c r="T57" s="23">
        <f>T14/37*100</f>
        <v>2.7027027027027026</v>
      </c>
      <c r="U57" s="22"/>
      <c r="V57" s="22"/>
      <c r="W57" s="22"/>
    </row>
    <row r="58" spans="1:23" s="1" customFormat="1" x14ac:dyDescent="0.2">
      <c r="A58" s="1" t="s">
        <v>5</v>
      </c>
      <c r="D58" s="11" t="s">
        <v>8</v>
      </c>
      <c r="E58" s="5" t="s">
        <v>0</v>
      </c>
      <c r="F58" s="9">
        <v>0</v>
      </c>
      <c r="G58" s="11" t="s">
        <v>8</v>
      </c>
      <c r="H58" s="8">
        <v>23.8</v>
      </c>
      <c r="I58" s="8">
        <v>14.3</v>
      </c>
      <c r="J58" s="8">
        <v>18.2</v>
      </c>
      <c r="K58" s="8">
        <v>3</v>
      </c>
      <c r="L58" s="8">
        <v>2.8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26">
        <f>0/37*100</f>
        <v>0</v>
      </c>
      <c r="S58" s="23">
        <f>0/37*100</f>
        <v>0</v>
      </c>
      <c r="T58" s="23">
        <f>T15/37*100</f>
        <v>2.7027027027027026</v>
      </c>
    </row>
    <row r="59" spans="1:23" s="1" customFormat="1" x14ac:dyDescent="0.2">
      <c r="A59" s="3"/>
      <c r="D59" s="11"/>
      <c r="E59" s="5"/>
      <c r="F59" s="4"/>
      <c r="G59" s="11"/>
      <c r="R59" s="27"/>
      <c r="S59" s="22"/>
      <c r="T59" s="22"/>
    </row>
    <row r="60" spans="1:23" s="16" customFormat="1" ht="360" customHeight="1" x14ac:dyDescent="0.2">
      <c r="A60" s="21"/>
      <c r="D60" s="17"/>
      <c r="E60" s="18"/>
      <c r="F60" s="4"/>
      <c r="G60" s="17"/>
    </row>
    <row r="61" spans="1:23" s="1" customFormat="1" x14ac:dyDescent="0.2">
      <c r="A61" s="3"/>
      <c r="D61" s="11"/>
      <c r="E61" s="5"/>
      <c r="F61" s="4"/>
      <c r="G61" s="11"/>
    </row>
    <row r="62" spans="1:23" s="7" customFormat="1" ht="25.5" customHeight="1" thickBot="1" x14ac:dyDescent="0.25">
      <c r="A62" s="10" t="s">
        <v>9</v>
      </c>
      <c r="D62" s="14"/>
      <c r="E62" s="12"/>
      <c r="G62" s="14"/>
    </row>
    <row r="63" spans="1:23" s="6" customFormat="1" ht="16.5" thickBot="1" x14ac:dyDescent="0.3">
      <c r="A63" s="6" t="s">
        <v>7</v>
      </c>
      <c r="D63" s="15"/>
      <c r="E63" s="13"/>
      <c r="G63" s="15"/>
    </row>
    <row r="64" spans="1:23" s="1" customFormat="1" x14ac:dyDescent="0.2">
      <c r="D64" s="11"/>
      <c r="E64" s="5"/>
      <c r="F64" s="4"/>
      <c r="G64" s="11"/>
    </row>
    <row r="65" spans="1:20" s="1" customFormat="1" ht="12.75" customHeight="1" x14ac:dyDescent="0.2">
      <c r="A65" s="3"/>
      <c r="D65" s="11"/>
      <c r="E65" s="5"/>
      <c r="F65" s="2" t="s">
        <v>1</v>
      </c>
      <c r="G65" s="11"/>
      <c r="H65" s="3">
        <v>2004</v>
      </c>
      <c r="I65" s="3">
        <v>2005</v>
      </c>
      <c r="J65" s="3">
        <v>2006</v>
      </c>
      <c r="K65" s="3">
        <v>2007</v>
      </c>
      <c r="L65" s="3">
        <v>2008</v>
      </c>
      <c r="M65" s="3">
        <v>2009</v>
      </c>
      <c r="N65" s="3">
        <v>2010</v>
      </c>
      <c r="O65" s="3">
        <v>2011</v>
      </c>
      <c r="P65" s="3">
        <v>2012</v>
      </c>
      <c r="Q65" s="3">
        <v>2013</v>
      </c>
      <c r="R65" s="3">
        <v>2014</v>
      </c>
      <c r="S65" s="3">
        <v>2015</v>
      </c>
      <c r="T65" s="3">
        <v>2016</v>
      </c>
    </row>
    <row r="66" spans="1:20" s="1" customFormat="1" ht="12.75" customHeight="1" x14ac:dyDescent="0.2">
      <c r="A66" s="3" t="s">
        <v>13</v>
      </c>
      <c r="D66" s="11"/>
      <c r="E66" s="5"/>
      <c r="F66" s="4"/>
      <c r="G66" s="11"/>
    </row>
    <row r="67" spans="1:20" s="1" customFormat="1" x14ac:dyDescent="0.2">
      <c r="A67" s="1" t="s">
        <v>12</v>
      </c>
      <c r="D67" s="11" t="s">
        <v>8</v>
      </c>
      <c r="E67" s="5" t="s">
        <v>0</v>
      </c>
      <c r="F67" s="9">
        <v>100</v>
      </c>
      <c r="G67" s="11" t="s">
        <v>8</v>
      </c>
      <c r="H67" s="19">
        <v>38</v>
      </c>
      <c r="I67" s="19">
        <v>38.1</v>
      </c>
      <c r="J67" s="19">
        <v>54.6</v>
      </c>
      <c r="K67" s="19">
        <v>66.7</v>
      </c>
      <c r="L67" s="19">
        <v>66.599999999999994</v>
      </c>
      <c r="M67" s="19">
        <v>55.3</v>
      </c>
      <c r="N67" s="1">
        <v>69.7</v>
      </c>
      <c r="O67" s="8">
        <v>81.099999999999994</v>
      </c>
      <c r="P67" s="1">
        <v>78.900000000000006</v>
      </c>
      <c r="Q67" s="8">
        <v>70.270270270270274</v>
      </c>
      <c r="R67" s="25">
        <v>72</v>
      </c>
      <c r="S67" s="8">
        <f>S54+S55</f>
        <v>81.081081081081095</v>
      </c>
      <c r="T67" s="8">
        <f>T54+T55</f>
        <v>86.486486486486484</v>
      </c>
    </row>
    <row r="68" spans="1:20" s="1" customFormat="1" x14ac:dyDescent="0.2">
      <c r="A68" s="1" t="s">
        <v>10</v>
      </c>
      <c r="D68" s="11" t="s">
        <v>8</v>
      </c>
      <c r="E68" s="5" t="s">
        <v>0</v>
      </c>
      <c r="F68" s="9">
        <v>0</v>
      </c>
      <c r="G68" s="11" t="s">
        <v>8</v>
      </c>
      <c r="H68" s="19">
        <v>28.6</v>
      </c>
      <c r="I68" s="19">
        <v>28.6</v>
      </c>
      <c r="J68" s="19">
        <v>18.2</v>
      </c>
      <c r="K68" s="19">
        <v>21.2</v>
      </c>
      <c r="L68" s="19">
        <v>30.6</v>
      </c>
      <c r="M68" s="19">
        <v>39.5</v>
      </c>
      <c r="N68" s="19">
        <v>27.3</v>
      </c>
      <c r="O68" s="8">
        <v>18.899999999999999</v>
      </c>
      <c r="P68" s="1">
        <v>21.1</v>
      </c>
      <c r="Q68" s="8">
        <v>29.72972972972973</v>
      </c>
      <c r="R68" s="8">
        <f t="shared" ref="R68:T69" si="1">R56</f>
        <v>27.027027027027028</v>
      </c>
      <c r="S68" s="8">
        <f t="shared" si="1"/>
        <v>13.513513513513514</v>
      </c>
      <c r="T68" s="8">
        <f t="shared" si="1"/>
        <v>8.1081081081081088</v>
      </c>
    </row>
    <row r="69" spans="1:20" s="16" customFormat="1" x14ac:dyDescent="0.2">
      <c r="A69" s="16" t="s">
        <v>11</v>
      </c>
      <c r="D69" s="17" t="s">
        <v>8</v>
      </c>
      <c r="E69" s="18" t="s">
        <v>0</v>
      </c>
      <c r="F69" s="9">
        <v>0</v>
      </c>
      <c r="G69" s="17" t="s">
        <v>8</v>
      </c>
      <c r="H69" s="19">
        <v>33.299999999999997</v>
      </c>
      <c r="I69" s="19">
        <v>33.299999999999997</v>
      </c>
      <c r="J69" s="19">
        <v>27.3</v>
      </c>
      <c r="K69" s="19">
        <v>12.1</v>
      </c>
      <c r="L69" s="19">
        <v>2.8</v>
      </c>
      <c r="M69" s="19">
        <v>5.3</v>
      </c>
      <c r="N69" s="19">
        <v>3</v>
      </c>
      <c r="O69" s="8">
        <v>0</v>
      </c>
      <c r="P69" s="16">
        <v>0</v>
      </c>
      <c r="Q69" s="8">
        <v>0</v>
      </c>
      <c r="R69" s="19">
        <f t="shared" si="1"/>
        <v>2.7027027027027026</v>
      </c>
      <c r="S69" s="19">
        <f t="shared" si="1"/>
        <v>5.4054054054054053</v>
      </c>
      <c r="T69" s="19">
        <f t="shared" si="1"/>
        <v>2.7027027027027026</v>
      </c>
    </row>
    <row r="70" spans="1:20" x14ac:dyDescent="0.2">
      <c r="F70" s="4"/>
      <c r="O70" s="8"/>
    </row>
    <row r="71" spans="1:20" s="20" customFormat="1" ht="360" customHeight="1" x14ac:dyDescent="0.2">
      <c r="F71" s="4"/>
      <c r="O71" s="8"/>
    </row>
    <row r="72" spans="1:20" s="1" customFormat="1" x14ac:dyDescent="0.2">
      <c r="A72" s="3"/>
      <c r="D72" s="11"/>
      <c r="E72" s="5"/>
      <c r="F72" s="4"/>
      <c r="G72" s="11"/>
    </row>
    <row r="73" spans="1:20" s="7" customFormat="1" ht="25.5" customHeight="1" thickBot="1" x14ac:dyDescent="0.25">
      <c r="A73" s="10"/>
      <c r="D73" s="14"/>
      <c r="E73" s="12"/>
      <c r="G73" s="14"/>
    </row>
    <row r="74" spans="1:20" s="6" customFormat="1" ht="16.5" thickBot="1" x14ac:dyDescent="0.3">
      <c r="D74" s="15"/>
      <c r="E74" s="13"/>
      <c r="G74" s="15"/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Aigua</vt:lpstr>
    </vt:vector>
  </TitlesOfParts>
  <Company>Govern d'Andorra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 d'Andorra</dc:creator>
  <cp:lastModifiedBy>Govern d'Andorra</cp:lastModifiedBy>
  <cp:lastPrinted>2009-07-21T16:36:23Z</cp:lastPrinted>
  <dcterms:created xsi:type="dcterms:W3CDTF">2008-11-12T10:27:31Z</dcterms:created>
  <dcterms:modified xsi:type="dcterms:W3CDTF">2017-03-22T16:12:18Z</dcterms:modified>
</cp:coreProperties>
</file>